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<sst xmlns="http://schemas.openxmlformats.org/spreadsheetml/2006/main" count="343" uniqueCount="137">
  <si>
    <t>ОТЧЕТ ОБ ИСПОЛНЕНИИ БЮДЖЕТА</t>
  </si>
  <si>
    <t>КОДЫ</t>
  </si>
  <si>
    <t xml:space="preserve">Форма по ОКУД </t>
  </si>
  <si>
    <t>0503117</t>
  </si>
  <si>
    <t>на 1 февраля 2022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</si>
  <si>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</si>
  <si>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</si>
  <si>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</si>
  <si>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</si>
  <si>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</si>
  <si>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</si>
  <si>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</si>
  <si>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</si>
  <si>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</si>
  <si>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</si>
  <si>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</si>
  <si>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</si>
  <si>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</si>
  <si>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</si>
  <si>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</si>
  <si>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</si>
  <si>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</si>
  <si>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</si>
  <si>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</si>
  <si>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</si>
  <si>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</si>
  <si>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</si>
  <si>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</si>
  <si>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</si>
  <si>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</si>
  <si>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</si>
  <si>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</si>
  <si>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</si>
  <si>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</si>
  <si>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</si>
  <si>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</si>
  <si>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</si>
  <si>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</si>
  <si>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</si>
  <si>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</si>
  <si>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182 10102010 01 2100 110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</si>
  <si>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</si>
  <si>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</si>
  <si>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</si>
  <si>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</si>
  <si>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</si>
  <si>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</si>
  <si>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182 10601030 10 2100 110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</si>
  <si>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</si>
  <si>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</si>
  <si>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</si>
  <si>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</si>
  <si>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</si>
  <si>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10606431</t>
  </si>
  <si>
    <t>182 10606431 00 0000 110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</si>
  <si>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</si>
  <si>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</si>
  <si>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</si>
  <si>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</si>
  <si>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</si>
  <si>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</si>
  <si>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</si>
  <si>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</si>
  <si>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</si>
  <si>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</si>
  <si>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</si>
  <si>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</si>
  <si>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</si>
  <si>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</si>
  <si>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</si>
  <si>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</si>
  <si>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</si>
  <si>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</si>
  <si>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</si>
  <si>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</si>
  <si>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</si>
  <si>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</si>
  <si>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</si>
  <si>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</si>
  <si>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</si>
  <si>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</si>
  <si>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</si>
  <si>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</si>
  <si>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</si>
  <si>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</si>
  <si>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</si>
  <si>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</si>
  <si>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</si>
  <si>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</si>
  <si>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</si>
  <si>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</si>
  <si>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</si>
  <si>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</si>
  <si>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</si>
  <si>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</si>
  <si>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010Я0S9600 242</t>
  </si>
  <si>
    <t>Прочая закупка товаров, работ и услуг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</si>
  <si>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</si>
  <si>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</si>
  <si>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</si>
  <si>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</si>
  <si>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</si>
  <si>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</si>
  <si>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0801 0120001М01 540</t>
  </si>
  <si>
    <t>810 0801 0120101190 247</t>
  </si>
  <si>
    <t>810 1105 0120201110 121</t>
  </si>
  <si>
    <t>810 1105 0120201110 129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</si>
  <si>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</si>
  <si>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</si>
  <si>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</si>
  <si>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</si>
  <si>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</si>
  <si>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</si>
  <si>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</si>
  <si>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</si>
  <si>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</si>
  <si>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</si>
  <si>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</si>
  <si>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</si>
  <si>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</si>
  <si>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</si>
  <si>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</si>
  <si>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</si>
  <si>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</si>
  <si>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</si>
  <si>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</si>
  <si>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</si>
  <si>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</si>
  <si>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</si>
  <si>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</si>
  <si>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</si>
  <si>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</si>
  <si>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</si>
  <si>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</si>
  <si>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</si>
  <si>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4 февраля 2022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</si>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</sst>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44593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10</v>
      </c>
    </row>
    <row r="7" spans="1:24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16</v>
      </c>
      <c r="B8" s="10"/>
      <c r="C8" s="10"/>
      <c r="D8" s="10"/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18</v>
      </c>
      <c r="U8" s="9"/>
      <c r="V8" s="9"/>
      <c r="W8" s="9"/>
      <c r="X8" s="7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4782856.6</f>
        <v>4782856.6</v>
      </c>
      <c r="Q12" s="21"/>
      <c r="R12" s="21"/>
      <c r="S12" s="21">
        <f>8005.25</f>
        <v>8005.25</v>
      </c>
      <c r="T12" s="21"/>
      <c r="U12" s="21"/>
      <c r="V12" s="21"/>
      <c r="W12" s="22">
        <f>4774851.35</f>
        <v>4774851.35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38000</f>
        <v>38000</v>
      </c>
      <c r="Q13" s="25"/>
      <c r="R13" s="25"/>
      <c r="S13" s="26" t="s">
        <v>38</v>
      </c>
      <c r="T13" s="26"/>
      <c r="U13" s="26"/>
      <c r="V13" s="26"/>
      <c r="W13" s="27">
        <f>38000</f>
        <v>38000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1658.76</f>
        <v>1658.76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2</f>
        <v>2</v>
      </c>
      <c r="T15" s="25"/>
      <c r="U15" s="25"/>
      <c r="V15" s="25"/>
      <c r="W15" s="28" t="s">
        <v>38</v>
      </c>
      <c r="X15" s="28"/>
    </row>
    <row r="16" spans="1:24" s="1" customFormat="1" ht="13.5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42</v>
      </c>
      <c r="O16" s="24"/>
      <c r="P16" s="25">
        <f>30000</f>
        <v>30000</v>
      </c>
      <c r="Q16" s="25"/>
      <c r="R16" s="25"/>
      <c r="S16" s="26" t="s">
        <v>38</v>
      </c>
      <c r="T16" s="26"/>
      <c r="U16" s="26"/>
      <c r="V16" s="26"/>
      <c r="W16" s="27">
        <f>30000</f>
        <v>30000</v>
      </c>
      <c r="X16" s="27"/>
    </row>
    <row r="17" spans="1:24" s="1" customFormat="1" ht="24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44</v>
      </c>
      <c r="O17" s="24"/>
      <c r="P17" s="25">
        <f>32000</f>
        <v>32000</v>
      </c>
      <c r="Q17" s="25"/>
      <c r="R17" s="25"/>
      <c r="S17" s="26" t="s">
        <v>38</v>
      </c>
      <c r="T17" s="26"/>
      <c r="U17" s="26"/>
      <c r="V17" s="26"/>
      <c r="W17" s="27">
        <f>32000</f>
        <v>32000</v>
      </c>
      <c r="X17" s="27"/>
    </row>
    <row r="18" spans="1:24" s="1" customFormat="1" ht="33.7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46</v>
      </c>
      <c r="O18" s="24"/>
      <c r="P18" s="26" t="s">
        <v>38</v>
      </c>
      <c r="Q18" s="26"/>
      <c r="R18" s="26"/>
      <c r="S18" s="25">
        <f>283.14</f>
        <v>283.14</v>
      </c>
      <c r="T18" s="25"/>
      <c r="U18" s="25"/>
      <c r="V18" s="25"/>
      <c r="W18" s="28" t="s">
        <v>38</v>
      </c>
      <c r="X18" s="28"/>
    </row>
    <row r="19" spans="1:24" s="1" customFormat="1" ht="33.75" customHeight="1">
      <c r="A19" s="23" t="s">
        <v>45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47</v>
      </c>
      <c r="O19" s="24"/>
      <c r="P19" s="26" t="s">
        <v>38</v>
      </c>
      <c r="Q19" s="26"/>
      <c r="R19" s="26"/>
      <c r="S19" s="25">
        <f>17.42</f>
        <v>17.42</v>
      </c>
      <c r="T19" s="25"/>
      <c r="U19" s="25"/>
      <c r="V19" s="25"/>
      <c r="W19" s="28" t="s">
        <v>38</v>
      </c>
      <c r="X19" s="28"/>
    </row>
    <row r="20" spans="1:24" s="1" customFormat="1" ht="24" customHeight="1">
      <c r="A20" s="23" t="s">
        <v>48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49</v>
      </c>
      <c r="O20" s="24"/>
      <c r="P20" s="25">
        <f>40000</f>
        <v>40000</v>
      </c>
      <c r="Q20" s="25"/>
      <c r="R20" s="25"/>
      <c r="S20" s="26" t="s">
        <v>38</v>
      </c>
      <c r="T20" s="26"/>
      <c r="U20" s="26"/>
      <c r="V20" s="26"/>
      <c r="W20" s="27">
        <f>40000</f>
        <v>40000</v>
      </c>
      <c r="X20" s="27"/>
    </row>
    <row r="21" spans="1:24" s="1" customFormat="1" ht="24" customHeight="1">
      <c r="A21" s="23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51</v>
      </c>
      <c r="O21" s="24"/>
      <c r="P21" s="26" t="s">
        <v>38</v>
      </c>
      <c r="Q21" s="26"/>
      <c r="R21" s="26"/>
      <c r="S21" s="25">
        <f>3776.23</f>
        <v>3776.23</v>
      </c>
      <c r="T21" s="25"/>
      <c r="U21" s="25"/>
      <c r="V21" s="25"/>
      <c r="W21" s="28" t="s">
        <v>38</v>
      </c>
      <c r="X21" s="28"/>
    </row>
    <row r="22" spans="1:24" s="1" customFormat="1" ht="24" customHeight="1">
      <c r="A22" s="23" t="s">
        <v>50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52</v>
      </c>
      <c r="O22" s="24"/>
      <c r="P22" s="26" t="s">
        <v>38</v>
      </c>
      <c r="Q22" s="26"/>
      <c r="R22" s="26"/>
      <c r="S22" s="25">
        <f>133.8</f>
        <v>133.8</v>
      </c>
      <c r="T22" s="25"/>
      <c r="U22" s="25"/>
      <c r="V22" s="25"/>
      <c r="W22" s="28" t="s">
        <v>38</v>
      </c>
      <c r="X22" s="28"/>
    </row>
    <row r="23" spans="1:24" s="1" customFormat="1" ht="13.5" customHeight="1">
      <c r="A23" s="23" t="s">
        <v>53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54</v>
      </c>
      <c r="O23" s="24"/>
      <c r="P23" s="25">
        <f>202000</f>
        <v>202000</v>
      </c>
      <c r="Q23" s="25"/>
      <c r="R23" s="25"/>
      <c r="S23" s="26" t="s">
        <v>38</v>
      </c>
      <c r="T23" s="26"/>
      <c r="U23" s="26"/>
      <c r="V23" s="26"/>
      <c r="W23" s="27">
        <f>202000</f>
        <v>202000</v>
      </c>
      <c r="X23" s="27"/>
    </row>
    <row r="24" spans="1:24" s="1" customFormat="1" ht="45" customHeight="1">
      <c r="A24" s="23" t="s">
        <v>55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56</v>
      </c>
      <c r="O24" s="24"/>
      <c r="P24" s="25">
        <f>3000</f>
        <v>3000</v>
      </c>
      <c r="Q24" s="25"/>
      <c r="R24" s="25"/>
      <c r="S24" s="26" t="s">
        <v>38</v>
      </c>
      <c r="T24" s="26"/>
      <c r="U24" s="26"/>
      <c r="V24" s="26"/>
      <c r="W24" s="27">
        <f>3000</f>
        <v>3000</v>
      </c>
      <c r="X24" s="27"/>
    </row>
    <row r="25" spans="1:24" s="1" customFormat="1" ht="33.75" customHeight="1">
      <c r="A25" s="23" t="s">
        <v>57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58</v>
      </c>
      <c r="O25" s="24"/>
      <c r="P25" s="25">
        <f>8535.6</f>
        <v>8535.6</v>
      </c>
      <c r="Q25" s="25"/>
      <c r="R25" s="25"/>
      <c r="S25" s="25">
        <f>2133.9</f>
        <v>2133.9</v>
      </c>
      <c r="T25" s="25"/>
      <c r="U25" s="25"/>
      <c r="V25" s="25"/>
      <c r="W25" s="27">
        <f>6401.7</f>
        <v>6401.7</v>
      </c>
      <c r="X25" s="27"/>
    </row>
    <row r="26" spans="1:24" s="1" customFormat="1" ht="24" customHeight="1">
      <c r="A26" s="23" t="s">
        <v>59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60</v>
      </c>
      <c r="O26" s="24"/>
      <c r="P26" s="25">
        <f>2748200</f>
        <v>2748200</v>
      </c>
      <c r="Q26" s="25"/>
      <c r="R26" s="25"/>
      <c r="S26" s="26" t="s">
        <v>38</v>
      </c>
      <c r="T26" s="26"/>
      <c r="U26" s="26"/>
      <c r="V26" s="26"/>
      <c r="W26" s="27">
        <f>2748200</f>
        <v>2748200</v>
      </c>
      <c r="X26" s="27"/>
    </row>
    <row r="27" spans="1:24" s="1" customFormat="1" ht="24" customHeight="1">
      <c r="A27" s="23" t="s">
        <v>61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62</v>
      </c>
      <c r="O27" s="24"/>
      <c r="P27" s="25">
        <f>8000</f>
        <v>8000</v>
      </c>
      <c r="Q27" s="25"/>
      <c r="R27" s="25"/>
      <c r="S27" s="26" t="s">
        <v>38</v>
      </c>
      <c r="T27" s="26"/>
      <c r="U27" s="26"/>
      <c r="V27" s="26"/>
      <c r="W27" s="27">
        <f>8000</f>
        <v>8000</v>
      </c>
      <c r="X27" s="27"/>
    </row>
    <row r="28" spans="1:24" s="1" customFormat="1" ht="33.75" customHeight="1">
      <c r="A28" s="23" t="s">
        <v>63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64</v>
      </c>
      <c r="O28" s="24"/>
      <c r="P28" s="25">
        <f>104300</f>
        <v>104300</v>
      </c>
      <c r="Q28" s="25"/>
      <c r="R28" s="25"/>
      <c r="S28" s="26" t="s">
        <v>38</v>
      </c>
      <c r="T28" s="26"/>
      <c r="U28" s="26"/>
      <c r="V28" s="26"/>
      <c r="W28" s="27">
        <f>104300</f>
        <v>104300</v>
      </c>
      <c r="X28" s="27"/>
    </row>
    <row r="29" spans="1:24" s="1" customFormat="1" ht="45" customHeight="1">
      <c r="A29" s="23" t="s">
        <v>65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66</v>
      </c>
      <c r="O29" s="24"/>
      <c r="P29" s="25">
        <f>1063497</f>
        <v>1063497</v>
      </c>
      <c r="Q29" s="25"/>
      <c r="R29" s="25"/>
      <c r="S29" s="26" t="s">
        <v>38</v>
      </c>
      <c r="T29" s="26"/>
      <c r="U29" s="26"/>
      <c r="V29" s="26"/>
      <c r="W29" s="27">
        <f>1063497</f>
        <v>1063497</v>
      </c>
      <c r="X29" s="27"/>
    </row>
    <row r="30" spans="1:24" s="1" customFormat="1" ht="24" customHeight="1">
      <c r="A30" s="23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68</v>
      </c>
      <c r="O30" s="24"/>
      <c r="P30" s="25">
        <f>505324</f>
        <v>505324</v>
      </c>
      <c r="Q30" s="25"/>
      <c r="R30" s="25"/>
      <c r="S30" s="26" t="s">
        <v>38</v>
      </c>
      <c r="T30" s="26"/>
      <c r="U30" s="26"/>
      <c r="V30" s="26"/>
      <c r="W30" s="27">
        <f>505324</f>
        <v>505324</v>
      </c>
      <c r="X30" s="27"/>
    </row>
    <row r="31" spans="1:24" s="1" customFormat="1" ht="13.5" customHeight="1">
      <c r="A31" s="29" t="s">
        <v>10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1" customFormat="1" ht="13.5" customHeight="1">
      <c r="A32" s="12" t="s">
        <v>69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s="1" customFormat="1" ht="34.5" customHeight="1">
      <c r="A33" s="13" t="s">
        <v>21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 t="s">
        <v>22</v>
      </c>
      <c r="M33" s="13"/>
      <c r="N33" s="13" t="s">
        <v>70</v>
      </c>
      <c r="O33" s="13"/>
      <c r="P33" s="14" t="s">
        <v>24</v>
      </c>
      <c r="Q33" s="14"/>
      <c r="R33" s="14"/>
      <c r="S33" s="14" t="s">
        <v>25</v>
      </c>
      <c r="T33" s="14"/>
      <c r="U33" s="14"/>
      <c r="V33" s="14"/>
      <c r="W33" s="15" t="s">
        <v>26</v>
      </c>
      <c r="X33" s="15"/>
    </row>
    <row r="34" spans="1:24" s="1" customFormat="1" ht="13.5" customHeight="1">
      <c r="A34" s="16" t="s">
        <v>27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 t="s">
        <v>28</v>
      </c>
      <c r="M34" s="16"/>
      <c r="N34" s="16" t="s">
        <v>29</v>
      </c>
      <c r="O34" s="16"/>
      <c r="P34" s="17" t="s">
        <v>30</v>
      </c>
      <c r="Q34" s="17"/>
      <c r="R34" s="17"/>
      <c r="S34" s="17" t="s">
        <v>31</v>
      </c>
      <c r="T34" s="17"/>
      <c r="U34" s="17"/>
      <c r="V34" s="17"/>
      <c r="W34" s="18" t="s">
        <v>32</v>
      </c>
      <c r="X34" s="18"/>
    </row>
    <row r="35" spans="1:24" s="1" customFormat="1" ht="13.5" customHeight="1">
      <c r="A35" s="19" t="s">
        <v>71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0" t="s">
        <v>72</v>
      </c>
      <c r="M35" s="20"/>
      <c r="N35" s="20" t="s">
        <v>35</v>
      </c>
      <c r="O35" s="20"/>
      <c r="P35" s="21">
        <f>4782856.6</f>
        <v>4782856.6</v>
      </c>
      <c r="Q35" s="21"/>
      <c r="R35" s="21"/>
      <c r="S35" s="21">
        <f>319001.13</f>
        <v>319001.13</v>
      </c>
      <c r="T35" s="21"/>
      <c r="U35" s="21"/>
      <c r="V35" s="21"/>
      <c r="W35" s="22">
        <f>4463855.47</f>
        <v>4463855.47</v>
      </c>
      <c r="X35" s="22"/>
    </row>
    <row r="36" spans="1:24" s="1" customFormat="1" ht="13.5" customHeight="1">
      <c r="A36" s="30" t="s">
        <v>73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1" t="s">
        <v>72</v>
      </c>
      <c r="M36" s="31"/>
      <c r="N36" s="31" t="s">
        <v>74</v>
      </c>
      <c r="O36" s="31"/>
      <c r="P36" s="32">
        <f>377921</f>
        <v>377921</v>
      </c>
      <c r="Q36" s="32"/>
      <c r="R36" s="32"/>
      <c r="S36" s="32">
        <f>69204.2</f>
        <v>69204.2</v>
      </c>
      <c r="T36" s="32"/>
      <c r="U36" s="32"/>
      <c r="V36" s="32"/>
      <c r="W36" s="33">
        <f>308716.8</f>
        <v>308716.8</v>
      </c>
      <c r="X36" s="33"/>
    </row>
    <row r="37" spans="1:24" s="1" customFormat="1" ht="33.75" customHeight="1">
      <c r="A37" s="30" t="s">
        <v>75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1" t="s">
        <v>72</v>
      </c>
      <c r="M37" s="31"/>
      <c r="N37" s="31" t="s">
        <v>76</v>
      </c>
      <c r="O37" s="31"/>
      <c r="P37" s="32">
        <f>114132</f>
        <v>114132</v>
      </c>
      <c r="Q37" s="32"/>
      <c r="R37" s="32"/>
      <c r="S37" s="32">
        <f>19691.67</f>
        <v>19691.67</v>
      </c>
      <c r="T37" s="32"/>
      <c r="U37" s="32"/>
      <c r="V37" s="32"/>
      <c r="W37" s="33">
        <f>94440.33</f>
        <v>94440.33</v>
      </c>
      <c r="X37" s="33"/>
    </row>
    <row r="38" spans="1:24" s="1" customFormat="1" ht="13.5" customHeight="1">
      <c r="A38" s="30" t="s">
        <v>73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1" t="s">
        <v>72</v>
      </c>
      <c r="M38" s="31"/>
      <c r="N38" s="31" t="s">
        <v>77</v>
      </c>
      <c r="O38" s="31"/>
      <c r="P38" s="32">
        <f>1132261</f>
        <v>1132261</v>
      </c>
      <c r="Q38" s="32"/>
      <c r="R38" s="32"/>
      <c r="S38" s="32">
        <f>108671.15</f>
        <v>108671.15</v>
      </c>
      <c r="T38" s="32"/>
      <c r="U38" s="32"/>
      <c r="V38" s="32"/>
      <c r="W38" s="33">
        <f>1023589.85</f>
        <v>1023589.85</v>
      </c>
      <c r="X38" s="33"/>
    </row>
    <row r="39" spans="1:24" s="1" customFormat="1" ht="33.75" customHeight="1">
      <c r="A39" s="30" t="s">
        <v>75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1" t="s">
        <v>72</v>
      </c>
      <c r="M39" s="31"/>
      <c r="N39" s="31" t="s">
        <v>78</v>
      </c>
      <c r="O39" s="31"/>
      <c r="P39" s="32">
        <f>341943</f>
        <v>341943</v>
      </c>
      <c r="Q39" s="32"/>
      <c r="R39" s="32"/>
      <c r="S39" s="32">
        <f>32818.69</f>
        <v>32818.69</v>
      </c>
      <c r="T39" s="32"/>
      <c r="U39" s="32"/>
      <c r="V39" s="32"/>
      <c r="W39" s="33">
        <f>309124.31</f>
        <v>309124.31</v>
      </c>
      <c r="X39" s="33"/>
    </row>
    <row r="40" spans="1:24" s="1" customFormat="1" ht="13.5" customHeight="1">
      <c r="A40" s="30" t="s">
        <v>73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1" t="s">
        <v>72</v>
      </c>
      <c r="M40" s="31"/>
      <c r="N40" s="31" t="s">
        <v>79</v>
      </c>
      <c r="O40" s="31"/>
      <c r="P40" s="32">
        <f>170960</f>
        <v>170960</v>
      </c>
      <c r="Q40" s="32"/>
      <c r="R40" s="32"/>
      <c r="S40" s="34" t="s">
        <v>38</v>
      </c>
      <c r="T40" s="34"/>
      <c r="U40" s="34"/>
      <c r="V40" s="34"/>
      <c r="W40" s="33">
        <f>170960</f>
        <v>170960</v>
      </c>
      <c r="X40" s="33"/>
    </row>
    <row r="41" spans="1:24" s="1" customFormat="1" ht="33.75" customHeight="1">
      <c r="A41" s="30" t="s">
        <v>75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72</v>
      </c>
      <c r="M41" s="31"/>
      <c r="N41" s="31" t="s">
        <v>80</v>
      </c>
      <c r="O41" s="31"/>
      <c r="P41" s="32">
        <f>51630</f>
        <v>51630</v>
      </c>
      <c r="Q41" s="32"/>
      <c r="R41" s="32"/>
      <c r="S41" s="34" t="s">
        <v>38</v>
      </c>
      <c r="T41" s="34"/>
      <c r="U41" s="34"/>
      <c r="V41" s="34"/>
      <c r="W41" s="33">
        <f>51630</f>
        <v>51630</v>
      </c>
      <c r="X41" s="33"/>
    </row>
    <row r="42" spans="1:24" s="1" customFormat="1" ht="13.5" customHeight="1">
      <c r="A42" s="30" t="s">
        <v>81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72</v>
      </c>
      <c r="M42" s="31"/>
      <c r="N42" s="31" t="s">
        <v>82</v>
      </c>
      <c r="O42" s="31"/>
      <c r="P42" s="32">
        <f>1000</f>
        <v>1000</v>
      </c>
      <c r="Q42" s="32"/>
      <c r="R42" s="32"/>
      <c r="S42" s="34" t="s">
        <v>38</v>
      </c>
      <c r="T42" s="34"/>
      <c r="U42" s="34"/>
      <c r="V42" s="34"/>
      <c r="W42" s="33">
        <f>1000</f>
        <v>1000</v>
      </c>
      <c r="X42" s="33"/>
    </row>
    <row r="43" spans="1:24" s="1" customFormat="1" ht="13.5" customHeight="1">
      <c r="A43" s="30" t="s">
        <v>83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72</v>
      </c>
      <c r="M43" s="31"/>
      <c r="N43" s="31" t="s">
        <v>84</v>
      </c>
      <c r="O43" s="31"/>
      <c r="P43" s="32">
        <f>4500</f>
        <v>4500</v>
      </c>
      <c r="Q43" s="32"/>
      <c r="R43" s="32"/>
      <c r="S43" s="34" t="s">
        <v>38</v>
      </c>
      <c r="T43" s="34"/>
      <c r="U43" s="34"/>
      <c r="V43" s="34"/>
      <c r="W43" s="33">
        <f>4500</f>
        <v>4500</v>
      </c>
      <c r="X43" s="33"/>
    </row>
    <row r="44" spans="1:24" s="1" customFormat="1" ht="24" customHeight="1">
      <c r="A44" s="30" t="s">
        <v>85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72</v>
      </c>
      <c r="M44" s="31"/>
      <c r="N44" s="31" t="s">
        <v>86</v>
      </c>
      <c r="O44" s="31"/>
      <c r="P44" s="32">
        <f>24950</f>
        <v>24950</v>
      </c>
      <c r="Q44" s="32"/>
      <c r="R44" s="32"/>
      <c r="S44" s="34" t="s">
        <v>38</v>
      </c>
      <c r="T44" s="34"/>
      <c r="U44" s="34"/>
      <c r="V44" s="34"/>
      <c r="W44" s="33">
        <f>24950</f>
        <v>24950</v>
      </c>
      <c r="X44" s="33"/>
    </row>
    <row r="45" spans="1:24" s="1" customFormat="1" ht="13.5" customHeight="1">
      <c r="A45" s="30" t="s">
        <v>87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72</v>
      </c>
      <c r="M45" s="31"/>
      <c r="N45" s="31" t="s">
        <v>88</v>
      </c>
      <c r="O45" s="31"/>
      <c r="P45" s="32">
        <f>15000</f>
        <v>15000</v>
      </c>
      <c r="Q45" s="32"/>
      <c r="R45" s="32"/>
      <c r="S45" s="34" t="s">
        <v>38</v>
      </c>
      <c r="T45" s="34"/>
      <c r="U45" s="34"/>
      <c r="V45" s="34"/>
      <c r="W45" s="33">
        <f>15000</f>
        <v>15000</v>
      </c>
      <c r="X45" s="33"/>
    </row>
    <row r="46" spans="1:24" s="1" customFormat="1" ht="13.5" customHeight="1">
      <c r="A46" s="30" t="s">
        <v>89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72</v>
      </c>
      <c r="M46" s="31"/>
      <c r="N46" s="31" t="s">
        <v>90</v>
      </c>
      <c r="O46" s="31"/>
      <c r="P46" s="32">
        <f>10000</f>
        <v>10000</v>
      </c>
      <c r="Q46" s="32"/>
      <c r="R46" s="32"/>
      <c r="S46" s="34" t="s">
        <v>38</v>
      </c>
      <c r="T46" s="34"/>
      <c r="U46" s="34"/>
      <c r="V46" s="34"/>
      <c r="W46" s="33">
        <f>10000</f>
        <v>10000</v>
      </c>
      <c r="X46" s="33"/>
    </row>
    <row r="47" spans="1:24" s="1" customFormat="1" ht="13.5" customHeight="1">
      <c r="A47" s="30" t="s">
        <v>91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72</v>
      </c>
      <c r="M47" s="31"/>
      <c r="N47" s="31" t="s">
        <v>92</v>
      </c>
      <c r="O47" s="31"/>
      <c r="P47" s="32">
        <f>7000</f>
        <v>7000</v>
      </c>
      <c r="Q47" s="32"/>
      <c r="R47" s="32"/>
      <c r="S47" s="34" t="s">
        <v>38</v>
      </c>
      <c r="T47" s="34"/>
      <c r="U47" s="34"/>
      <c r="V47" s="34"/>
      <c r="W47" s="33">
        <f>7000</f>
        <v>7000</v>
      </c>
      <c r="X47" s="33"/>
    </row>
    <row r="48" spans="1:24" s="1" customFormat="1" ht="13.5" customHeight="1">
      <c r="A48" s="30" t="s">
        <v>93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72</v>
      </c>
      <c r="M48" s="31"/>
      <c r="N48" s="31" t="s">
        <v>94</v>
      </c>
      <c r="O48" s="31"/>
      <c r="P48" s="32">
        <f>1535.6</f>
        <v>1535.6</v>
      </c>
      <c r="Q48" s="32"/>
      <c r="R48" s="32"/>
      <c r="S48" s="34" t="s">
        <v>38</v>
      </c>
      <c r="T48" s="34"/>
      <c r="U48" s="34"/>
      <c r="V48" s="34"/>
      <c r="W48" s="33">
        <f>1535.6</f>
        <v>1535.6</v>
      </c>
      <c r="X48" s="33"/>
    </row>
    <row r="49" spans="1:24" s="1" customFormat="1" ht="24" customHeight="1">
      <c r="A49" s="30" t="s">
        <v>85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72</v>
      </c>
      <c r="M49" s="31"/>
      <c r="N49" s="31" t="s">
        <v>95</v>
      </c>
      <c r="O49" s="31"/>
      <c r="P49" s="32">
        <f>26724</f>
        <v>26724</v>
      </c>
      <c r="Q49" s="32"/>
      <c r="R49" s="32"/>
      <c r="S49" s="34" t="s">
        <v>38</v>
      </c>
      <c r="T49" s="34"/>
      <c r="U49" s="34"/>
      <c r="V49" s="34"/>
      <c r="W49" s="33">
        <f>26724</f>
        <v>26724</v>
      </c>
      <c r="X49" s="33"/>
    </row>
    <row r="50" spans="1:24" s="1" customFormat="1" ht="13.5" customHeight="1">
      <c r="A50" s="30" t="s">
        <v>96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72</v>
      </c>
      <c r="M50" s="31"/>
      <c r="N50" s="31" t="s">
        <v>97</v>
      </c>
      <c r="O50" s="31"/>
      <c r="P50" s="32">
        <f>8000</f>
        <v>8000</v>
      </c>
      <c r="Q50" s="32"/>
      <c r="R50" s="32"/>
      <c r="S50" s="34" t="s">
        <v>38</v>
      </c>
      <c r="T50" s="34"/>
      <c r="U50" s="34"/>
      <c r="V50" s="34"/>
      <c r="W50" s="33">
        <f>8000</f>
        <v>8000</v>
      </c>
      <c r="X50" s="33"/>
    </row>
    <row r="51" spans="1:24" s="1" customFormat="1" ht="13.5" customHeight="1">
      <c r="A51" s="30" t="s">
        <v>73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72</v>
      </c>
      <c r="M51" s="31"/>
      <c r="N51" s="31" t="s">
        <v>98</v>
      </c>
      <c r="O51" s="31"/>
      <c r="P51" s="32">
        <f>77108</f>
        <v>77108</v>
      </c>
      <c r="Q51" s="32"/>
      <c r="R51" s="32"/>
      <c r="S51" s="34" t="s">
        <v>38</v>
      </c>
      <c r="T51" s="34"/>
      <c r="U51" s="34"/>
      <c r="V51" s="34"/>
      <c r="W51" s="33">
        <f>77108</f>
        <v>77108</v>
      </c>
      <c r="X51" s="33"/>
    </row>
    <row r="52" spans="1:24" s="1" customFormat="1" ht="33.75" customHeight="1">
      <c r="A52" s="30" t="s">
        <v>75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72</v>
      </c>
      <c r="M52" s="31"/>
      <c r="N52" s="31" t="s">
        <v>99</v>
      </c>
      <c r="O52" s="31"/>
      <c r="P52" s="32">
        <f>24192</f>
        <v>24192</v>
      </c>
      <c r="Q52" s="32"/>
      <c r="R52" s="32"/>
      <c r="S52" s="34" t="s">
        <v>38</v>
      </c>
      <c r="T52" s="34"/>
      <c r="U52" s="34"/>
      <c r="V52" s="34"/>
      <c r="W52" s="33">
        <f>24192</f>
        <v>24192</v>
      </c>
      <c r="X52" s="33"/>
    </row>
    <row r="53" spans="1:24" s="1" customFormat="1" ht="13.5" customHeight="1">
      <c r="A53" s="30" t="s">
        <v>96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72</v>
      </c>
      <c r="M53" s="31"/>
      <c r="N53" s="31" t="s">
        <v>100</v>
      </c>
      <c r="O53" s="31"/>
      <c r="P53" s="32">
        <f>3000</f>
        <v>3000</v>
      </c>
      <c r="Q53" s="32"/>
      <c r="R53" s="32"/>
      <c r="S53" s="34" t="s">
        <v>38</v>
      </c>
      <c r="T53" s="34"/>
      <c r="U53" s="34"/>
      <c r="V53" s="34"/>
      <c r="W53" s="33">
        <f>3000</f>
        <v>3000</v>
      </c>
      <c r="X53" s="33"/>
    </row>
    <row r="54" spans="1:24" s="1" customFormat="1" ht="13.5" customHeight="1">
      <c r="A54" s="30" t="s">
        <v>96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72</v>
      </c>
      <c r="M54" s="31"/>
      <c r="N54" s="31" t="s">
        <v>101</v>
      </c>
      <c r="O54" s="31"/>
      <c r="P54" s="32">
        <f>1011497</f>
        <v>1011497</v>
      </c>
      <c r="Q54" s="32"/>
      <c r="R54" s="32"/>
      <c r="S54" s="34" t="s">
        <v>38</v>
      </c>
      <c r="T54" s="34"/>
      <c r="U54" s="34"/>
      <c r="V54" s="34"/>
      <c r="W54" s="33">
        <f>1011497</f>
        <v>1011497</v>
      </c>
      <c r="X54" s="33"/>
    </row>
    <row r="55" spans="1:24" s="1" customFormat="1" ht="13.5" customHeight="1">
      <c r="A55" s="30" t="s">
        <v>87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72</v>
      </c>
      <c r="M55" s="31"/>
      <c r="N55" s="31" t="s">
        <v>102</v>
      </c>
      <c r="O55" s="31"/>
      <c r="P55" s="32">
        <f>52000</f>
        <v>52000</v>
      </c>
      <c r="Q55" s="32"/>
      <c r="R55" s="32"/>
      <c r="S55" s="34" t="s">
        <v>38</v>
      </c>
      <c r="T55" s="34"/>
      <c r="U55" s="34"/>
      <c r="V55" s="34"/>
      <c r="W55" s="33">
        <f>52000</f>
        <v>52000</v>
      </c>
      <c r="X55" s="33"/>
    </row>
    <row r="56" spans="1:24" s="1" customFormat="1" ht="13.5" customHeight="1">
      <c r="A56" s="30" t="s">
        <v>81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72</v>
      </c>
      <c r="M56" s="31"/>
      <c r="N56" s="31" t="s">
        <v>103</v>
      </c>
      <c r="O56" s="31"/>
      <c r="P56" s="32">
        <f>419700</f>
        <v>419700</v>
      </c>
      <c r="Q56" s="32"/>
      <c r="R56" s="32"/>
      <c r="S56" s="34" t="s">
        <v>38</v>
      </c>
      <c r="T56" s="34"/>
      <c r="U56" s="34"/>
      <c r="V56" s="34"/>
      <c r="W56" s="33">
        <f>419700</f>
        <v>419700</v>
      </c>
      <c r="X56" s="33"/>
    </row>
    <row r="57" spans="1:24" s="1" customFormat="1" ht="13.5" customHeight="1">
      <c r="A57" s="30" t="s">
        <v>87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72</v>
      </c>
      <c r="M57" s="31"/>
      <c r="N57" s="31" t="s">
        <v>104</v>
      </c>
      <c r="O57" s="31"/>
      <c r="P57" s="32">
        <f>18000</f>
        <v>18000</v>
      </c>
      <c r="Q57" s="32"/>
      <c r="R57" s="32"/>
      <c r="S57" s="34" t="s">
        <v>38</v>
      </c>
      <c r="T57" s="34"/>
      <c r="U57" s="34"/>
      <c r="V57" s="34"/>
      <c r="W57" s="33">
        <f>18000</f>
        <v>18000</v>
      </c>
      <c r="X57" s="33"/>
    </row>
    <row r="58" spans="1:24" s="1" customFormat="1" ht="13.5" customHeight="1">
      <c r="A58" s="30" t="s">
        <v>73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72</v>
      </c>
      <c r="M58" s="31"/>
      <c r="N58" s="31" t="s">
        <v>105</v>
      </c>
      <c r="O58" s="31"/>
      <c r="P58" s="32">
        <f>486784</f>
        <v>486784</v>
      </c>
      <c r="Q58" s="32"/>
      <c r="R58" s="32"/>
      <c r="S58" s="32">
        <f>68061</f>
        <v>68061</v>
      </c>
      <c r="T58" s="32"/>
      <c r="U58" s="32"/>
      <c r="V58" s="32"/>
      <c r="W58" s="33">
        <f>418723</f>
        <v>418723</v>
      </c>
      <c r="X58" s="33"/>
    </row>
    <row r="59" spans="1:24" s="1" customFormat="1" ht="33.75" customHeight="1">
      <c r="A59" s="30" t="s">
        <v>75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72</v>
      </c>
      <c r="M59" s="31"/>
      <c r="N59" s="31" t="s">
        <v>106</v>
      </c>
      <c r="O59" s="31"/>
      <c r="P59" s="32">
        <f>147009</f>
        <v>147009</v>
      </c>
      <c r="Q59" s="32"/>
      <c r="R59" s="32"/>
      <c r="S59" s="32">
        <f>20554.42</f>
        <v>20554.42</v>
      </c>
      <c r="T59" s="32"/>
      <c r="U59" s="32"/>
      <c r="V59" s="32"/>
      <c r="W59" s="33">
        <f>126454.58</f>
        <v>126454.58</v>
      </c>
      <c r="X59" s="33"/>
    </row>
    <row r="60" spans="1:24" s="1" customFormat="1" ht="13.5" customHeight="1">
      <c r="A60" s="30" t="s">
        <v>73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72</v>
      </c>
      <c r="M60" s="31"/>
      <c r="N60" s="31" t="s">
        <v>107</v>
      </c>
      <c r="O60" s="31"/>
      <c r="P60" s="32">
        <f>196850</f>
        <v>196850</v>
      </c>
      <c r="Q60" s="32"/>
      <c r="R60" s="32"/>
      <c r="S60" s="34" t="s">
        <v>38</v>
      </c>
      <c r="T60" s="34"/>
      <c r="U60" s="34"/>
      <c r="V60" s="34"/>
      <c r="W60" s="33">
        <f>196850</f>
        <v>196850</v>
      </c>
      <c r="X60" s="33"/>
    </row>
    <row r="61" spans="1:24" s="1" customFormat="1" ht="33.75" customHeight="1">
      <c r="A61" s="30" t="s">
        <v>75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72</v>
      </c>
      <c r="M61" s="31"/>
      <c r="N61" s="31" t="s">
        <v>108</v>
      </c>
      <c r="O61" s="31"/>
      <c r="P61" s="32">
        <f>59160</f>
        <v>59160</v>
      </c>
      <c r="Q61" s="32"/>
      <c r="R61" s="32"/>
      <c r="S61" s="34" t="s">
        <v>38</v>
      </c>
      <c r="T61" s="34"/>
      <c r="U61" s="34"/>
      <c r="V61" s="34"/>
      <c r="W61" s="33">
        <f>59160</f>
        <v>59160</v>
      </c>
      <c r="X61" s="33"/>
    </row>
    <row r="62" spans="1:24" s="1" customFormat="1" ht="15" customHeight="1">
      <c r="A62" s="35" t="s">
        <v>109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6" t="s">
        <v>110</v>
      </c>
      <c r="M62" s="36"/>
      <c r="N62" s="36" t="s">
        <v>35</v>
      </c>
      <c r="O62" s="36"/>
      <c r="P62" s="37">
        <f>0</f>
        <v>0</v>
      </c>
      <c r="Q62" s="37"/>
      <c r="R62" s="37"/>
      <c r="S62" s="37">
        <f>-310995.88</f>
        <v>-310995.88</v>
      </c>
      <c r="T62" s="37"/>
      <c r="U62" s="37"/>
      <c r="V62" s="37"/>
      <c r="W62" s="38" t="s">
        <v>35</v>
      </c>
      <c r="X62" s="38"/>
    </row>
    <row r="63" spans="1:24" s="1" customFormat="1" ht="13.5" customHeight="1">
      <c r="A63" s="10" t="s">
        <v>10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s="1" customFormat="1" ht="13.5" customHeight="1">
      <c r="A64" s="12" t="s">
        <v>111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s="1" customFormat="1" ht="45.75" customHeight="1">
      <c r="A65" s="13" t="s">
        <v>21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 t="s">
        <v>22</v>
      </c>
      <c r="M65" s="13"/>
      <c r="N65" s="13" t="s">
        <v>112</v>
      </c>
      <c r="O65" s="13"/>
      <c r="P65" s="14" t="s">
        <v>24</v>
      </c>
      <c r="Q65" s="14"/>
      <c r="R65" s="14"/>
      <c r="S65" s="14" t="s">
        <v>25</v>
      </c>
      <c r="T65" s="14"/>
      <c r="U65" s="14"/>
      <c r="V65" s="14"/>
      <c r="W65" s="15" t="s">
        <v>26</v>
      </c>
      <c r="X65" s="15"/>
    </row>
    <row r="66" spans="1:24" s="1" customFormat="1" ht="12.75" customHeight="1">
      <c r="A66" s="16" t="s">
        <v>27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 t="s">
        <v>28</v>
      </c>
      <c r="M66" s="16"/>
      <c r="N66" s="16" t="s">
        <v>29</v>
      </c>
      <c r="O66" s="16"/>
      <c r="P66" s="17" t="s">
        <v>30</v>
      </c>
      <c r="Q66" s="17"/>
      <c r="R66" s="17"/>
      <c r="S66" s="17" t="s">
        <v>31</v>
      </c>
      <c r="T66" s="17"/>
      <c r="U66" s="17"/>
      <c r="V66" s="17"/>
      <c r="W66" s="18" t="s">
        <v>32</v>
      </c>
      <c r="X66" s="18"/>
    </row>
    <row r="67" spans="1:24" s="1" customFormat="1" ht="13.5" customHeight="1">
      <c r="A67" s="19" t="s">
        <v>113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114</v>
      </c>
      <c r="M67" s="20"/>
      <c r="N67" s="20" t="s">
        <v>35</v>
      </c>
      <c r="O67" s="20"/>
      <c r="P67" s="39">
        <f>0</f>
        <v>0</v>
      </c>
      <c r="Q67" s="39"/>
      <c r="R67" s="39"/>
      <c r="S67" s="40" t="s">
        <v>38</v>
      </c>
      <c r="T67" s="40"/>
      <c r="U67" s="40"/>
      <c r="V67" s="40"/>
      <c r="W67" s="41" t="s">
        <v>35</v>
      </c>
      <c r="X67" s="41"/>
    </row>
    <row r="68" spans="1:24" s="1" customFormat="1" ht="13.5" customHeight="1">
      <c r="A68" s="42" t="s">
        <v>115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3" t="s">
        <v>10</v>
      </c>
      <c r="M68" s="43"/>
      <c r="N68" s="43" t="s">
        <v>10</v>
      </c>
      <c r="O68" s="43"/>
      <c r="P68" s="44" t="s">
        <v>10</v>
      </c>
      <c r="Q68" s="44"/>
      <c r="R68" s="44"/>
      <c r="S68" s="45" t="s">
        <v>10</v>
      </c>
      <c r="T68" s="45"/>
      <c r="U68" s="45"/>
      <c r="V68" s="45"/>
      <c r="W68" s="46" t="s">
        <v>10</v>
      </c>
      <c r="X68" s="46"/>
    </row>
    <row r="69" spans="1:24" s="1" customFormat="1" ht="13.5" customHeight="1">
      <c r="A69" s="23" t="s">
        <v>116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47" t="s">
        <v>117</v>
      </c>
      <c r="M69" s="47"/>
      <c r="N69" s="24" t="s">
        <v>35</v>
      </c>
      <c r="O69" s="24"/>
      <c r="P69" s="48" t="s">
        <v>38</v>
      </c>
      <c r="Q69" s="48"/>
      <c r="R69" s="48"/>
      <c r="S69" s="26" t="s">
        <v>38</v>
      </c>
      <c r="T69" s="26"/>
      <c r="U69" s="26"/>
      <c r="V69" s="26"/>
      <c r="W69" s="49" t="s">
        <v>38</v>
      </c>
      <c r="X69" s="49"/>
    </row>
    <row r="70" spans="1:24" s="1" customFormat="1" ht="13.5" customHeight="1">
      <c r="A70" s="30" t="s">
        <v>10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117</v>
      </c>
      <c r="M70" s="31"/>
      <c r="N70" s="31" t="s">
        <v>10</v>
      </c>
      <c r="O70" s="31"/>
      <c r="P70" s="50" t="s">
        <v>38</v>
      </c>
      <c r="Q70" s="50"/>
      <c r="R70" s="50"/>
      <c r="S70" s="34" t="s">
        <v>38</v>
      </c>
      <c r="T70" s="34"/>
      <c r="U70" s="34"/>
      <c r="V70" s="34"/>
      <c r="W70" s="51" t="s">
        <v>38</v>
      </c>
      <c r="X70" s="51"/>
    </row>
    <row r="71" spans="1:24" s="1" customFormat="1" ht="13.5" customHeight="1">
      <c r="A71" s="30" t="s">
        <v>118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43" t="s">
        <v>119</v>
      </c>
      <c r="M71" s="43"/>
      <c r="N71" s="43" t="s">
        <v>35</v>
      </c>
      <c r="O71" s="43"/>
      <c r="P71" s="44" t="s">
        <v>38</v>
      </c>
      <c r="Q71" s="44"/>
      <c r="R71" s="44"/>
      <c r="S71" s="34" t="s">
        <v>38</v>
      </c>
      <c r="T71" s="34"/>
      <c r="U71" s="34"/>
      <c r="V71" s="34"/>
      <c r="W71" s="46" t="s">
        <v>38</v>
      </c>
      <c r="X71" s="46"/>
    </row>
    <row r="72" spans="1:24" s="1" customFormat="1" ht="13.5" customHeight="1">
      <c r="A72" s="30" t="s">
        <v>10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119</v>
      </c>
      <c r="M72" s="31"/>
      <c r="N72" s="31" t="s">
        <v>10</v>
      </c>
      <c r="O72" s="31"/>
      <c r="P72" s="50" t="s">
        <v>38</v>
      </c>
      <c r="Q72" s="50"/>
      <c r="R72" s="50"/>
      <c r="S72" s="34" t="s">
        <v>38</v>
      </c>
      <c r="T72" s="34"/>
      <c r="U72" s="34"/>
      <c r="V72" s="34"/>
      <c r="W72" s="51" t="s">
        <v>38</v>
      </c>
      <c r="X72" s="51"/>
    </row>
    <row r="73" spans="1:24" s="1" customFormat="1" ht="13.5" customHeight="1">
      <c r="A73" s="30" t="s">
        <v>120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121</v>
      </c>
      <c r="M73" s="31"/>
      <c r="N73" s="31" t="s">
        <v>122</v>
      </c>
      <c r="O73" s="31"/>
      <c r="P73" s="52">
        <f>0</f>
        <v>0</v>
      </c>
      <c r="Q73" s="52"/>
      <c r="R73" s="52"/>
      <c r="S73" s="34" t="s">
        <v>38</v>
      </c>
      <c r="T73" s="34"/>
      <c r="U73" s="34"/>
      <c r="V73" s="34"/>
      <c r="W73" s="51" t="s">
        <v>38</v>
      </c>
      <c r="X73" s="51"/>
    </row>
    <row r="74" spans="1:24" s="1" customFormat="1" ht="13.5" customHeight="1">
      <c r="A74" s="30" t="s">
        <v>123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124</v>
      </c>
      <c r="M74" s="31"/>
      <c r="N74" s="31" t="s">
        <v>125</v>
      </c>
      <c r="O74" s="31"/>
      <c r="P74" s="52">
        <f>-4782856.6</f>
        <v>-4782856.6</v>
      </c>
      <c r="Q74" s="52"/>
      <c r="R74" s="52"/>
      <c r="S74" s="34" t="s">
        <v>38</v>
      </c>
      <c r="T74" s="34"/>
      <c r="U74" s="34"/>
      <c r="V74" s="34"/>
      <c r="W74" s="53" t="s">
        <v>35</v>
      </c>
      <c r="X74" s="53"/>
    </row>
    <row r="75" spans="1:24" s="1" customFormat="1" ht="13.5" customHeight="1">
      <c r="A75" s="30" t="s">
        <v>126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127</v>
      </c>
      <c r="M75" s="31"/>
      <c r="N75" s="31" t="s">
        <v>128</v>
      </c>
      <c r="O75" s="31"/>
      <c r="P75" s="52">
        <f>4782856.6</f>
        <v>4782856.6</v>
      </c>
      <c r="Q75" s="52"/>
      <c r="R75" s="52"/>
      <c r="S75" s="34" t="s">
        <v>38</v>
      </c>
      <c r="T75" s="34"/>
      <c r="U75" s="34"/>
      <c r="V75" s="34"/>
      <c r="W75" s="53" t="s">
        <v>35</v>
      </c>
      <c r="X75" s="53"/>
    </row>
    <row r="76" spans="1:24" s="1" customFormat="1" ht="13.5" customHeight="1">
      <c r="A76" s="54" t="s">
        <v>10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</row>
    <row r="77" spans="1:24" s="1" customFormat="1" ht="13.5" customHeight="1">
      <c r="A77" s="10" t="s">
        <v>10</v>
      </c>
      <c r="B77" s="10"/>
      <c r="C77" s="10"/>
      <c r="D77" s="10"/>
      <c r="E77" s="10"/>
      <c r="F77" s="10"/>
      <c r="G77" s="10"/>
      <c r="H77" s="10"/>
      <c r="I77" s="55" t="s">
        <v>10</v>
      </c>
      <c r="J77" s="55"/>
      <c r="K77" s="55"/>
      <c r="L77" s="55"/>
      <c r="M77" s="55"/>
      <c r="N77" s="55" t="s">
        <v>129</v>
      </c>
      <c r="O77" s="55"/>
      <c r="P77" s="55"/>
      <c r="Q77" s="55"/>
      <c r="R77" s="10" t="s">
        <v>10</v>
      </c>
      <c r="S77" s="10"/>
      <c r="T77" s="10"/>
      <c r="U77" s="10"/>
      <c r="V77" s="10"/>
      <c r="W77" s="10"/>
      <c r="X77" s="10"/>
    </row>
    <row r="78" spans="1:24" s="1" customFormat="1" ht="13.5" customHeight="1">
      <c r="A78" s="10" t="s">
        <v>10</v>
      </c>
      <c r="B78" s="10"/>
      <c r="C78" s="10"/>
      <c r="D78" s="10"/>
      <c r="E78" s="10"/>
      <c r="F78" s="10"/>
      <c r="G78" s="10"/>
      <c r="H78" s="10"/>
      <c r="I78" s="5" t="s">
        <v>10</v>
      </c>
      <c r="J78" s="56" t="s">
        <v>130</v>
      </c>
      <c r="K78" s="56"/>
      <c r="L78" s="56"/>
      <c r="M78" s="5" t="s">
        <v>10</v>
      </c>
      <c r="N78" s="5" t="s">
        <v>10</v>
      </c>
      <c r="O78" s="56" t="s">
        <v>131</v>
      </c>
      <c r="P78" s="56"/>
      <c r="Q78" s="10" t="s">
        <v>10</v>
      </c>
      <c r="R78" s="10"/>
      <c r="S78" s="10"/>
      <c r="T78" s="10"/>
      <c r="U78" s="10"/>
      <c r="V78" s="10"/>
      <c r="W78" s="10"/>
      <c r="X78" s="10"/>
    </row>
    <row r="79" spans="1:24" s="1" customFormat="1" ht="7.5" customHeight="1">
      <c r="A79" s="10" t="s">
        <v>10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</row>
    <row r="80" spans="1:24" s="1" customFormat="1" ht="13.5" customHeight="1">
      <c r="A80" s="10" t="s">
        <v>10</v>
      </c>
      <c r="B80" s="10"/>
      <c r="C80" s="10"/>
      <c r="D80" s="10"/>
      <c r="E80" s="10"/>
      <c r="F80" s="10"/>
      <c r="G80" s="10"/>
      <c r="H80" s="10"/>
      <c r="I80" s="55" t="s">
        <v>10</v>
      </c>
      <c r="J80" s="55"/>
      <c r="K80" s="55"/>
      <c r="L80" s="55"/>
      <c r="M80" s="55"/>
      <c r="N80" s="55" t="s">
        <v>132</v>
      </c>
      <c r="O80" s="55"/>
      <c r="P80" s="55"/>
      <c r="Q80" s="55"/>
      <c r="R80" s="10" t="s">
        <v>10</v>
      </c>
      <c r="S80" s="10"/>
      <c r="T80" s="10"/>
      <c r="U80" s="10"/>
      <c r="V80" s="10"/>
      <c r="W80" s="10"/>
      <c r="X80" s="10"/>
    </row>
    <row r="81" spans="1:24" s="1" customFormat="1" ht="13.5" customHeight="1">
      <c r="A81" s="10" t="s">
        <v>10</v>
      </c>
      <c r="B81" s="10"/>
      <c r="C81" s="10"/>
      <c r="D81" s="10"/>
      <c r="E81" s="10"/>
      <c r="F81" s="10"/>
      <c r="G81" s="10"/>
      <c r="H81" s="10"/>
      <c r="I81" s="5" t="s">
        <v>10</v>
      </c>
      <c r="J81" s="56" t="s">
        <v>130</v>
      </c>
      <c r="K81" s="56"/>
      <c r="L81" s="56"/>
      <c r="M81" s="5" t="s">
        <v>10</v>
      </c>
      <c r="N81" s="5" t="s">
        <v>10</v>
      </c>
      <c r="O81" s="56" t="s">
        <v>131</v>
      </c>
      <c r="P81" s="56"/>
      <c r="Q81" s="10" t="s">
        <v>10</v>
      </c>
      <c r="R81" s="10"/>
      <c r="S81" s="10"/>
      <c r="T81" s="10"/>
      <c r="U81" s="10"/>
      <c r="V81" s="10"/>
      <c r="W81" s="10"/>
      <c r="X81" s="10"/>
    </row>
    <row r="82" spans="1:24" s="1" customFormat="1" ht="7.5" customHeight="1">
      <c r="A82" s="10" t="s">
        <v>10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</row>
    <row r="83" spans="1:24" s="1" customFormat="1" ht="13.5" customHeight="1">
      <c r="A83" s="10" t="s">
        <v>133</v>
      </c>
      <c r="B83" s="10"/>
      <c r="C83" s="55" t="s">
        <v>10</v>
      </c>
      <c r="D83" s="55"/>
      <c r="E83" s="55"/>
      <c r="F83" s="55"/>
      <c r="G83" s="55"/>
      <c r="H83" s="55"/>
      <c r="I83" s="55" t="s">
        <v>10</v>
      </c>
      <c r="J83" s="55"/>
      <c r="K83" s="55"/>
      <c r="L83" s="55"/>
      <c r="M83" s="55"/>
      <c r="N83" s="55" t="s">
        <v>132</v>
      </c>
      <c r="O83" s="55"/>
      <c r="P83" s="55"/>
      <c r="Q83" s="55"/>
      <c r="R83" s="10" t="s">
        <v>10</v>
      </c>
      <c r="S83" s="10"/>
      <c r="T83" s="10"/>
      <c r="U83" s="10"/>
      <c r="V83" s="10"/>
      <c r="W83" s="10"/>
      <c r="X83" s="10"/>
    </row>
    <row r="84" spans="1:24" s="1" customFormat="1" ht="13.5" customHeight="1">
      <c r="A84" s="10" t="s">
        <v>10</v>
      </c>
      <c r="B84" s="10"/>
      <c r="C84" s="5" t="s">
        <v>10</v>
      </c>
      <c r="D84" s="56" t="s">
        <v>134</v>
      </c>
      <c r="E84" s="56"/>
      <c r="F84" s="56"/>
      <c r="G84" s="56"/>
      <c r="H84" s="5" t="s">
        <v>10</v>
      </c>
      <c r="I84" s="5" t="s">
        <v>10</v>
      </c>
      <c r="J84" s="56" t="s">
        <v>130</v>
      </c>
      <c r="K84" s="56"/>
      <c r="L84" s="56"/>
      <c r="M84" s="5" t="s">
        <v>10</v>
      </c>
      <c r="N84" s="5" t="s">
        <v>10</v>
      </c>
      <c r="O84" s="56" t="s">
        <v>131</v>
      </c>
      <c r="P84" s="56"/>
      <c r="Q84" s="10" t="s">
        <v>10</v>
      </c>
      <c r="R84" s="10"/>
      <c r="S84" s="10"/>
      <c r="T84" s="10"/>
      <c r="U84" s="10"/>
      <c r="V84" s="10"/>
      <c r="W84" s="10"/>
      <c r="X84" s="10"/>
    </row>
    <row r="85" spans="1:24" s="1" customFormat="1" ht="15.75" customHeight="1">
      <c r="A85" s="10" t="s">
        <v>10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</row>
    <row r="86" spans="1:24" s="1" customFormat="1" ht="13.5" customHeight="1">
      <c r="A86" s="57" t="s">
        <v>135</v>
      </c>
      <c r="B86" s="57"/>
      <c r="C86" s="57"/>
      <c r="D86" s="57"/>
      <c r="E86" s="57"/>
      <c r="F86" s="57"/>
      <c r="G86" s="57"/>
      <c r="H86" s="57"/>
      <c r="I86" s="57"/>
      <c r="J86" s="57"/>
      <c r="K86" s="10" t="s">
        <v>10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</row>
    <row r="87" spans="1:24" s="1" customFormat="1" ht="13.5" customHeight="1">
      <c r="A87" s="9" t="s">
        <v>136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</sheetData>
  <sheetProtection/>
  <mergeCells count="425">
    <mergeCell ref="A86:J86"/>
    <mergeCell ref="K86:X86"/>
    <mergeCell ref="A87:X87"/>
    <mergeCell ref="A84:B84"/>
    <mergeCell ref="D84:G84"/>
    <mergeCell ref="J84:L84"/>
    <mergeCell ref="O84:P84"/>
    <mergeCell ref="Q84:X84"/>
    <mergeCell ref="A85:X85"/>
    <mergeCell ref="A82:X82"/>
    <mergeCell ref="A83:B83"/>
    <mergeCell ref="C83:H83"/>
    <mergeCell ref="I83:M83"/>
    <mergeCell ref="N83:Q83"/>
    <mergeCell ref="R83:X83"/>
    <mergeCell ref="A79:X79"/>
    <mergeCell ref="A80:H80"/>
    <mergeCell ref="I80:M80"/>
    <mergeCell ref="N80:Q80"/>
    <mergeCell ref="R80:X80"/>
    <mergeCell ref="A81:H81"/>
    <mergeCell ref="J81:L81"/>
    <mergeCell ref="O81:P81"/>
    <mergeCell ref="Q81:X81"/>
    <mergeCell ref="A76:X76"/>
    <mergeCell ref="A77:H77"/>
    <mergeCell ref="I77:M77"/>
    <mergeCell ref="N77:Q77"/>
    <mergeCell ref="R77:X77"/>
    <mergeCell ref="A78:H78"/>
    <mergeCell ref="J78:L78"/>
    <mergeCell ref="O78:P78"/>
    <mergeCell ref="Q78:X78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3:X63"/>
    <mergeCell ref="A64:X64"/>
    <mergeCell ref="A65:K65"/>
    <mergeCell ref="L65:M65"/>
    <mergeCell ref="N65:O65"/>
    <mergeCell ref="P65:R65"/>
    <mergeCell ref="S65:V65"/>
    <mergeCell ref="W65:X65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1:X31"/>
    <mergeCell ref="A32:X32"/>
    <mergeCell ref="A33:K33"/>
    <mergeCell ref="L33:M33"/>
    <mergeCell ref="N33:O33"/>
    <mergeCell ref="P33:R33"/>
    <mergeCell ref="S33:V33"/>
    <mergeCell ref="W33:X33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1" max="255" man="1"/>
    <brk id="6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2022-02-04T05:16:04Z</dcterms:created>
  <dcterms:modified xsi:type="dcterms:W3CDTF">2022-02-04T05:16:04Z</dcterms:modified>
  <cp:category/>
  <cp:version/>
  <cp:contentType/>
  <cp:contentStatus/>
</cp:coreProperties>
</file>